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 01.01.2024" sheetId="1" r:id="rId1"/>
  </sheets>
  <calcPr calcId="145621" iterate="1"/>
</workbook>
</file>

<file path=xl/calcChain.xml><?xml version="1.0" encoding="utf-8"?>
<calcChain xmlns="http://schemas.openxmlformats.org/spreadsheetml/2006/main">
  <c r="H8" i="1" l="1"/>
  <c r="J17" i="1"/>
  <c r="H29" i="1"/>
  <c r="J28" i="1"/>
  <c r="H28" i="1"/>
  <c r="J23" i="1"/>
  <c r="H23" i="1"/>
  <c r="J15" i="1" l="1"/>
  <c r="J14" i="1" s="1"/>
  <c r="J13" i="1" s="1"/>
  <c r="H15" i="1"/>
  <c r="J78" i="1"/>
  <c r="J77" i="1" s="1"/>
  <c r="J10" i="1"/>
  <c r="H11" i="1"/>
  <c r="H10" i="1" s="1"/>
  <c r="I11" i="1"/>
  <c r="I10" i="1" s="1"/>
  <c r="H63" i="1" l="1"/>
  <c r="H62" i="1" s="1"/>
  <c r="G11" i="1"/>
  <c r="G10" i="1" s="1"/>
  <c r="H78" i="1"/>
  <c r="H77" i="1" s="1"/>
  <c r="I78" i="1"/>
  <c r="I77" i="1" s="1"/>
  <c r="G77" i="1"/>
  <c r="G78" i="1"/>
  <c r="H71" i="1"/>
  <c r="H70" i="1" s="1"/>
  <c r="I71" i="1"/>
  <c r="I70" i="1" s="1"/>
  <c r="J71" i="1"/>
  <c r="J70" i="1" s="1"/>
  <c r="G71" i="1"/>
  <c r="G70" i="1" s="1"/>
  <c r="I63" i="1"/>
  <c r="I62" i="1" s="1"/>
  <c r="J63" i="1"/>
  <c r="J62" i="1" s="1"/>
  <c r="G63" i="1"/>
  <c r="G62" i="1" s="1"/>
  <c r="H59" i="1"/>
  <c r="H58" i="1" s="1"/>
  <c r="I59" i="1"/>
  <c r="I58" i="1" s="1"/>
  <c r="J59" i="1"/>
  <c r="J58" i="1" s="1"/>
  <c r="G59" i="1"/>
  <c r="G58" i="1" s="1"/>
  <c r="H49" i="1"/>
  <c r="H48" i="1" s="1"/>
  <c r="I49" i="1"/>
  <c r="I48" i="1" s="1"/>
  <c r="J49" i="1"/>
  <c r="J48" i="1" s="1"/>
  <c r="G49" i="1"/>
  <c r="G48" i="1" s="1"/>
  <c r="H43" i="1"/>
  <c r="H42" i="1" s="1"/>
  <c r="I43" i="1"/>
  <c r="I42" i="1" s="1"/>
  <c r="J43" i="1"/>
  <c r="J42" i="1" s="1"/>
  <c r="G43" i="1"/>
  <c r="G42" i="1" s="1"/>
  <c r="H39" i="1"/>
  <c r="H38" i="1" s="1"/>
  <c r="I39" i="1"/>
  <c r="I38" i="1" s="1"/>
  <c r="J39" i="1"/>
  <c r="J38" i="1" s="1"/>
  <c r="G39" i="1"/>
  <c r="G38" i="1" s="1"/>
  <c r="H36" i="1"/>
  <c r="H35" i="1" s="1"/>
  <c r="I36" i="1"/>
  <c r="I35" i="1" s="1"/>
  <c r="J36" i="1"/>
  <c r="J35" i="1" s="1"/>
  <c r="G36" i="1"/>
  <c r="G35" i="1" s="1"/>
  <c r="H33" i="1"/>
  <c r="H32" i="1" s="1"/>
  <c r="I33" i="1"/>
  <c r="I32" i="1" s="1"/>
  <c r="J33" i="1"/>
  <c r="J32" i="1" s="1"/>
  <c r="G33" i="1"/>
  <c r="G32" i="1" s="1"/>
  <c r="H21" i="1"/>
  <c r="H20" i="1" s="1"/>
  <c r="I21" i="1"/>
  <c r="I20" i="1" s="1"/>
  <c r="J21" i="1"/>
  <c r="H27" i="1"/>
  <c r="H26" i="1" s="1"/>
  <c r="I27" i="1"/>
  <c r="I26" i="1" s="1"/>
  <c r="J27" i="1"/>
  <c r="J26" i="1" s="1"/>
  <c r="G27" i="1"/>
  <c r="G26" i="1" s="1"/>
  <c r="G21" i="1"/>
  <c r="G20" i="1" s="1"/>
  <c r="G14" i="1"/>
  <c r="G13" i="1" s="1"/>
  <c r="H14" i="1"/>
  <c r="I14" i="1"/>
  <c r="J20" i="1" l="1"/>
  <c r="J9" i="1"/>
  <c r="J8" i="1" s="1"/>
  <c r="H13" i="1"/>
  <c r="H9" i="1"/>
  <c r="I13" i="1"/>
  <c r="I9" i="1"/>
  <c r="I8" i="1" s="1"/>
  <c r="G9" i="1"/>
  <c r="G8" i="1" s="1"/>
</calcChain>
</file>

<file path=xl/sharedStrings.xml><?xml version="1.0" encoding="utf-8"?>
<sst xmlns="http://schemas.openxmlformats.org/spreadsheetml/2006/main" count="220" uniqueCount="97">
  <si>
    <t>№</t>
  </si>
  <si>
    <t>п/п</t>
  </si>
  <si>
    <t>Статус</t>
  </si>
  <si>
    <t>Наименование муниципальной программы (комплексной программы), структурного элемента муниципальной программы (комплексной программы)</t>
  </si>
  <si>
    <t>Главный распорядитель бюджетных средств (ответственный исполнитель, соисполнитель, участник)</t>
  </si>
  <si>
    <t>Расходы</t>
  </si>
  <si>
    <t>ГРБС</t>
  </si>
  <si>
    <t>ЦСР</t>
  </si>
  <si>
    <t>утверждено сводной бюджетной росписью на 1 января отчетного года</t>
  </si>
  <si>
    <t>утверждено сводной бюджетной росписью на отчетную дату</t>
  </si>
  <si>
    <t xml:space="preserve">утверждено в муниципальной программе на отчетную дату </t>
  </si>
  <si>
    <t>кассовое исполнение</t>
  </si>
  <si>
    <t>1.</t>
  </si>
  <si>
    <t>всего, в том числе:</t>
  </si>
  <si>
    <t>Х</t>
  </si>
  <si>
    <t>2.</t>
  </si>
  <si>
    <t xml:space="preserve">Приложение № 10
к Порядку
разработки, реализации и оценки эффективности муниципальных программ
</t>
  </si>
  <si>
    <t>Муниципальная программа</t>
  </si>
  <si>
    <t>Региональный проект</t>
  </si>
  <si>
    <t>Комплекс процессных мероприятий</t>
  </si>
  <si>
    <t xml:space="preserve"> "Развитие системы образования Адамовского района"</t>
  </si>
  <si>
    <t>«Патриотическое воспитание граждан Российской Федерации»</t>
  </si>
  <si>
    <t xml:space="preserve">"Развитие дошкольного образования" </t>
  </si>
  <si>
    <t xml:space="preserve">"Развитие общего образования" </t>
  </si>
  <si>
    <t xml:space="preserve">"Развитие дополнительного образования детей" </t>
  </si>
  <si>
    <t xml:space="preserve">"Выявление и поддержка одаренных детей и молодежи" </t>
  </si>
  <si>
    <t>«Развитие физической культуры и спорта в образовательных организациях дошкольного, общего и дополнительного образования детей»</t>
  </si>
  <si>
    <t>«Развитие кадрового потенциала системы дошкольного, общего и дополнительного образования детей»</t>
  </si>
  <si>
    <t>«Развитие инфраструктуры дошкольного, общего и дополнительного образования»</t>
  </si>
  <si>
    <t>«Вовлечение детей и подростков в социальную практику»</t>
  </si>
  <si>
    <t xml:space="preserve"> «Защита прав детей, государственная поддержка детей-сирот и детей с ограниченными возможностями здоровья»</t>
  </si>
  <si>
    <t xml:space="preserve"> «Совершенствование организации питания учащихся в общеобразовательных организациях Адамовского района»</t>
  </si>
  <si>
    <t xml:space="preserve"> «Обеспечение реализации муниципальной программы и прочие мероприятия» </t>
  </si>
  <si>
    <t>Отдел Образования МО Адамовский район</t>
  </si>
  <si>
    <t>075</t>
  </si>
  <si>
    <t>011ЕВ00000</t>
  </si>
  <si>
    <t>011ЕВ51790</t>
  </si>
  <si>
    <t>0140100000</t>
  </si>
  <si>
    <t>0140160010</t>
  </si>
  <si>
    <t>0140160020</t>
  </si>
  <si>
    <t>0140180190</t>
  </si>
  <si>
    <t>0140180260</t>
  </si>
  <si>
    <t>0140180981</t>
  </si>
  <si>
    <t>0140200000</t>
  </si>
  <si>
    <t>01402R3030</t>
  </si>
  <si>
    <t>0140260110</t>
  </si>
  <si>
    <t>0140260120</t>
  </si>
  <si>
    <t>0140280982</t>
  </si>
  <si>
    <t>014020000</t>
  </si>
  <si>
    <t>0140300000</t>
  </si>
  <si>
    <t>0140360210</t>
  </si>
  <si>
    <t>0140360220</t>
  </si>
  <si>
    <t>0140360230</t>
  </si>
  <si>
    <t>0140360240</t>
  </si>
  <si>
    <t>0140400000</t>
  </si>
  <si>
    <t>0140420020</t>
  </si>
  <si>
    <t>0140500000</t>
  </si>
  <si>
    <t>014050000</t>
  </si>
  <si>
    <t>0140560310</t>
  </si>
  <si>
    <t>0140600000</t>
  </si>
  <si>
    <t>0140660320</t>
  </si>
  <si>
    <t>0140620930</t>
  </si>
  <si>
    <t>0140700000</t>
  </si>
  <si>
    <t>0140760330</t>
  </si>
  <si>
    <t>01407S1440</t>
  </si>
  <si>
    <t>0140760950</t>
  </si>
  <si>
    <t>0140760670</t>
  </si>
  <si>
    <t>0141120030</t>
  </si>
  <si>
    <t>0141120040</t>
  </si>
  <si>
    <t>0141160730</t>
  </si>
  <si>
    <t>0141160660</t>
  </si>
  <si>
    <t>0141120050</t>
  </si>
  <si>
    <t>0141180530</t>
  </si>
  <si>
    <t>0141100000</t>
  </si>
  <si>
    <t>0141200000</t>
  </si>
  <si>
    <t>0141288110</t>
  </si>
  <si>
    <t>0141288120</t>
  </si>
  <si>
    <t>0141300000</t>
  </si>
  <si>
    <t>0141360350</t>
  </si>
  <si>
    <t>0141360360</t>
  </si>
  <si>
    <t>01413L3040</t>
  </si>
  <si>
    <t>01413S3070</t>
  </si>
  <si>
    <t>0141381380</t>
  </si>
  <si>
    <t>01413S1680</t>
  </si>
  <si>
    <t xml:space="preserve"> «Безопасность образовательных организаций Адамовского района»</t>
  </si>
  <si>
    <t>0141400000</t>
  </si>
  <si>
    <t>0141460610</t>
  </si>
  <si>
    <t>0141460620</t>
  </si>
  <si>
    <t>0141460630</t>
  </si>
  <si>
    <t>0141460640</t>
  </si>
  <si>
    <t>0141460650</t>
  </si>
  <si>
    <t>014140000</t>
  </si>
  <si>
    <t>014150000</t>
  </si>
  <si>
    <t>0141510020</t>
  </si>
  <si>
    <t>0141580954</t>
  </si>
  <si>
    <t>0141570280</t>
  </si>
  <si>
    <t xml:space="preserve">Отчет об использовании бюджетных ассигнований районного бюджета на реализацию муниципальной программы  Адамовского района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</si>
</sst>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u/>
      <sz val="14"/>
      <color theme="1"/>
      <name val="Calibri"/>
      <family val="2"/>
      <charset val="204"/>
      <scheme val="minor"/>
    </font>
    <font>
      <sz val="12"/>
      <color rgb="FF22272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/>
    <xf numFmtId="0" fontId="1" fillId="2" borderId="3" xfId="0" applyFont="1" applyFill="1" applyBorder="1" applyAlignment="1">
      <alignment horizontal="center" wrapText="1"/>
    </xf>
    <xf numFmtId="4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0" fontId="0" fillId="2" borderId="0" xfId="0" applyFill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/>
    </xf>
    <xf numFmtId="2" fontId="0" fillId="2" borderId="8" xfId="0" applyNumberFormat="1" applyFill="1" applyBorder="1"/>
    <xf numFmtId="49" fontId="4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topLeftCell="A4" workbookViewId="0">
      <selection activeCell="I12" sqref="I12"/>
    </sheetView>
  </sheetViews>
  <sheetFormatPr defaultRowHeight="15" x14ac:dyDescent="0.25"/>
  <cols>
    <col min="1" max="1" width="17.85546875" customWidth="1"/>
    <col min="2" max="2" width="22.28515625" customWidth="1"/>
    <col min="3" max="3" width="20.42578125" customWidth="1"/>
    <col min="4" max="4" width="23" customWidth="1"/>
    <col min="5" max="5" width="18.7109375" customWidth="1"/>
    <col min="6" max="6" width="19.5703125" customWidth="1"/>
    <col min="7" max="7" width="24" customWidth="1"/>
    <col min="8" max="8" width="22.42578125" style="25" customWidth="1"/>
    <col min="9" max="9" width="20.85546875" customWidth="1"/>
    <col min="10" max="10" width="34.42578125" customWidth="1"/>
  </cols>
  <sheetData>
    <row r="1" spans="1:10" ht="105" x14ac:dyDescent="0.25">
      <c r="J1" s="4" t="s">
        <v>16</v>
      </c>
    </row>
    <row r="2" spans="1:10" ht="68.25" customHeight="1" x14ac:dyDescent="0.25">
      <c r="B2" s="44" t="s">
        <v>96</v>
      </c>
      <c r="C2" s="44"/>
      <c r="D2" s="44"/>
      <c r="E2" s="44"/>
      <c r="F2" s="44"/>
      <c r="G2" s="44"/>
      <c r="H2" s="44"/>
      <c r="I2" s="44"/>
    </row>
    <row r="4" spans="1:10" ht="15.75" thickBot="1" x14ac:dyDescent="0.3"/>
    <row r="5" spans="1:10" ht="164.25" customHeight="1" thickBot="1" x14ac:dyDescent="0.3">
      <c r="A5" s="1" t="s">
        <v>0</v>
      </c>
      <c r="B5" s="40" t="s">
        <v>2</v>
      </c>
      <c r="C5" s="40" t="s">
        <v>3</v>
      </c>
      <c r="D5" s="40" t="s">
        <v>4</v>
      </c>
      <c r="E5" s="46" t="s">
        <v>5</v>
      </c>
      <c r="F5" s="47"/>
      <c r="G5" s="47"/>
      <c r="H5" s="47"/>
      <c r="I5" s="47"/>
      <c r="J5" s="48"/>
    </row>
    <row r="6" spans="1:10" ht="60.75" thickBot="1" x14ac:dyDescent="0.3">
      <c r="A6" s="2" t="s">
        <v>1</v>
      </c>
      <c r="B6" s="45"/>
      <c r="C6" s="45"/>
      <c r="D6" s="45"/>
      <c r="E6" s="3" t="s">
        <v>6</v>
      </c>
      <c r="F6" s="3" t="s">
        <v>7</v>
      </c>
      <c r="G6" s="8" t="s">
        <v>8</v>
      </c>
      <c r="H6" s="8" t="s">
        <v>9</v>
      </c>
      <c r="I6" s="8" t="s">
        <v>10</v>
      </c>
      <c r="J6" s="8" t="s">
        <v>11</v>
      </c>
    </row>
    <row r="7" spans="1:10" ht="15.75" thickBot="1" x14ac:dyDescent="0.3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8">
        <v>7</v>
      </c>
      <c r="H7" s="8">
        <v>8</v>
      </c>
      <c r="I7" s="8">
        <v>9</v>
      </c>
      <c r="J7" s="8">
        <v>10</v>
      </c>
    </row>
    <row r="8" spans="1:10" ht="15.75" customHeight="1" thickBot="1" x14ac:dyDescent="0.3">
      <c r="A8" s="31" t="s">
        <v>12</v>
      </c>
      <c r="B8" s="40" t="s">
        <v>17</v>
      </c>
      <c r="C8" s="40" t="s">
        <v>20</v>
      </c>
      <c r="D8" s="5" t="s">
        <v>13</v>
      </c>
      <c r="E8" s="10" t="s">
        <v>14</v>
      </c>
      <c r="F8" s="10" t="s">
        <v>14</v>
      </c>
      <c r="G8" s="9">
        <f>G9</f>
        <v>466509.52799999999</v>
      </c>
      <c r="H8" s="9">
        <f>H9</f>
        <v>482261.36460999999</v>
      </c>
      <c r="I8" s="9">
        <f t="shared" ref="H8:I8" si="0">I9</f>
        <v>467497.73</v>
      </c>
      <c r="J8" s="9">
        <f>J9</f>
        <v>476293.71426999994</v>
      </c>
    </row>
    <row r="9" spans="1:10" ht="89.25" customHeight="1" thickBot="1" x14ac:dyDescent="0.3">
      <c r="A9" s="32"/>
      <c r="B9" s="41"/>
      <c r="C9" s="41"/>
      <c r="D9" s="6" t="s">
        <v>33</v>
      </c>
      <c r="E9" s="17" t="s">
        <v>34</v>
      </c>
      <c r="F9" s="10" t="s">
        <v>14</v>
      </c>
      <c r="G9" s="9">
        <f>G11+G14+G21+G27+G33+G36+G39+G43+G49+G59+G63+G71+G78</f>
        <v>466509.52799999999</v>
      </c>
      <c r="H9" s="9">
        <f t="shared" ref="H9:I9" si="1">H11+H14+H21+H27+H33+H36+H39+H43+H49+H59+H63+H71+H78</f>
        <v>482261.36460999999</v>
      </c>
      <c r="I9" s="9">
        <f t="shared" si="1"/>
        <v>467497.73</v>
      </c>
      <c r="J9" s="49">
        <f>J11+J14+J21+J27+J33+J36+J39+J43+J49+J59+J63+J71+J78</f>
        <v>476293.71426999994</v>
      </c>
    </row>
    <row r="10" spans="1:10" ht="34.5" customHeight="1" thickBot="1" x14ac:dyDescent="0.3">
      <c r="A10" s="33" t="s">
        <v>15</v>
      </c>
      <c r="B10" s="28" t="s">
        <v>18</v>
      </c>
      <c r="C10" s="28" t="s">
        <v>21</v>
      </c>
      <c r="D10" s="5" t="s">
        <v>13</v>
      </c>
      <c r="E10" s="17" t="s">
        <v>34</v>
      </c>
      <c r="F10" s="17" t="s">
        <v>35</v>
      </c>
      <c r="G10" s="10">
        <f>G11</f>
        <v>2220.8000000000002</v>
      </c>
      <c r="H10" s="10">
        <f t="shared" ref="H10:I10" si="2">H11</f>
        <v>2220.9</v>
      </c>
      <c r="I10" s="10">
        <f>I11</f>
        <v>2220.8000000000002</v>
      </c>
      <c r="J10" s="49">
        <f>J11</f>
        <v>2220.9</v>
      </c>
    </row>
    <row r="11" spans="1:10" ht="62.25" customHeight="1" thickBot="1" x14ac:dyDescent="0.3">
      <c r="A11" s="34"/>
      <c r="B11" s="29"/>
      <c r="C11" s="29"/>
      <c r="D11" s="42" t="s">
        <v>33</v>
      </c>
      <c r="E11" s="17" t="s">
        <v>34</v>
      </c>
      <c r="F11" s="17" t="s">
        <v>35</v>
      </c>
      <c r="G11" s="10">
        <f>G12</f>
        <v>2220.8000000000002</v>
      </c>
      <c r="H11" s="10">
        <f t="shared" ref="H11:I11" si="3">H12</f>
        <v>2220.9</v>
      </c>
      <c r="I11" s="10">
        <f t="shared" si="3"/>
        <v>2220.8000000000002</v>
      </c>
      <c r="J11" s="49">
        <v>2220.9</v>
      </c>
    </row>
    <row r="12" spans="1:10" ht="62.25" customHeight="1" thickBot="1" x14ac:dyDescent="0.3">
      <c r="A12" s="35"/>
      <c r="B12" s="30"/>
      <c r="C12" s="30"/>
      <c r="D12" s="43"/>
      <c r="E12" s="17" t="s">
        <v>34</v>
      </c>
      <c r="F12" s="17" t="s">
        <v>36</v>
      </c>
      <c r="G12" s="10">
        <v>2220.8000000000002</v>
      </c>
      <c r="H12" s="10">
        <v>2220.9</v>
      </c>
      <c r="I12" s="10">
        <v>2220.8000000000002</v>
      </c>
      <c r="J12" s="49">
        <v>2220.9</v>
      </c>
    </row>
    <row r="13" spans="1:10" ht="24.75" customHeight="1" thickBot="1" x14ac:dyDescent="0.3">
      <c r="A13" s="33">
        <v>3</v>
      </c>
      <c r="B13" s="28" t="s">
        <v>19</v>
      </c>
      <c r="C13" s="28" t="s">
        <v>22</v>
      </c>
      <c r="D13" s="5" t="s">
        <v>13</v>
      </c>
      <c r="E13" s="17" t="s">
        <v>34</v>
      </c>
      <c r="F13" s="17" t="s">
        <v>37</v>
      </c>
      <c r="G13" s="10">
        <f>G14</f>
        <v>101716.2</v>
      </c>
      <c r="H13" s="10">
        <f t="shared" ref="H13:I13" si="4">H14</f>
        <v>107954</v>
      </c>
      <c r="I13" s="10">
        <f t="shared" si="4"/>
        <v>101716.2</v>
      </c>
      <c r="J13" s="49">
        <f>J14</f>
        <v>106600.03635000001</v>
      </c>
    </row>
    <row r="14" spans="1:10" ht="62.25" customHeight="1" thickBot="1" x14ac:dyDescent="0.3">
      <c r="A14" s="34"/>
      <c r="B14" s="29"/>
      <c r="C14" s="29"/>
      <c r="D14" s="36" t="s">
        <v>33</v>
      </c>
      <c r="E14" s="17" t="s">
        <v>34</v>
      </c>
      <c r="F14" s="17" t="s">
        <v>37</v>
      </c>
      <c r="G14" s="9">
        <f>G15+G16+G17+G18+G19</f>
        <v>101716.2</v>
      </c>
      <c r="H14" s="10">
        <f t="shared" ref="H14:I14" si="5">H15+H16+H17+H18+H19</f>
        <v>107954</v>
      </c>
      <c r="I14" s="10">
        <f t="shared" si="5"/>
        <v>101716.2</v>
      </c>
      <c r="J14" s="49">
        <f>J15+J16+J17+J18+J19</f>
        <v>106600.03635000001</v>
      </c>
    </row>
    <row r="15" spans="1:10" ht="62.25" customHeight="1" thickBot="1" x14ac:dyDescent="0.3">
      <c r="A15" s="34"/>
      <c r="B15" s="29"/>
      <c r="C15" s="29"/>
      <c r="D15" s="39"/>
      <c r="E15" s="17" t="s">
        <v>34</v>
      </c>
      <c r="F15" s="17" t="s">
        <v>38</v>
      </c>
      <c r="G15" s="11">
        <v>49761.9</v>
      </c>
      <c r="H15" s="11">
        <f>53927.57114+76.82886</f>
        <v>54004.4</v>
      </c>
      <c r="I15" s="11">
        <v>49761.9</v>
      </c>
      <c r="J15" s="50">
        <f>53927.57114+76.82886</f>
        <v>54004.4</v>
      </c>
    </row>
    <row r="16" spans="1:10" ht="62.25" customHeight="1" thickBot="1" x14ac:dyDescent="0.3">
      <c r="A16" s="34"/>
      <c r="B16" s="29"/>
      <c r="C16" s="29"/>
      <c r="D16" s="39"/>
      <c r="E16" s="17" t="s">
        <v>34</v>
      </c>
      <c r="F16" s="17" t="s">
        <v>39</v>
      </c>
      <c r="G16" s="12"/>
      <c r="H16" s="12"/>
      <c r="I16" s="12"/>
      <c r="J16" s="49"/>
    </row>
    <row r="17" spans="1:10" ht="62.25" customHeight="1" thickBot="1" x14ac:dyDescent="0.3">
      <c r="A17" s="34"/>
      <c r="B17" s="29"/>
      <c r="C17" s="29"/>
      <c r="D17" s="39"/>
      <c r="E17" s="17" t="s">
        <v>34</v>
      </c>
      <c r="F17" s="17" t="s">
        <v>40</v>
      </c>
      <c r="G17" s="11">
        <v>2605.5</v>
      </c>
      <c r="H17" s="11">
        <v>2605.5</v>
      </c>
      <c r="I17" s="11">
        <v>2605.5</v>
      </c>
      <c r="J17" s="49">
        <f>1453.43635</f>
        <v>1453.4363499999999</v>
      </c>
    </row>
    <row r="18" spans="1:10" ht="62.25" customHeight="1" thickBot="1" x14ac:dyDescent="0.3">
      <c r="A18" s="34"/>
      <c r="B18" s="29"/>
      <c r="C18" s="29"/>
      <c r="D18" s="39"/>
      <c r="E18" s="17" t="s">
        <v>34</v>
      </c>
      <c r="F18" s="17" t="s">
        <v>41</v>
      </c>
      <c r="G18" s="11">
        <v>265.2</v>
      </c>
      <c r="H18" s="11">
        <v>283.2</v>
      </c>
      <c r="I18" s="11">
        <v>265.2</v>
      </c>
      <c r="J18" s="49">
        <v>81.3</v>
      </c>
    </row>
    <row r="19" spans="1:10" ht="62.25" customHeight="1" thickBot="1" x14ac:dyDescent="0.3">
      <c r="A19" s="35"/>
      <c r="B19" s="30"/>
      <c r="C19" s="30"/>
      <c r="D19" s="37"/>
      <c r="E19" s="17" t="s">
        <v>34</v>
      </c>
      <c r="F19" s="17" t="s">
        <v>42</v>
      </c>
      <c r="G19" s="11">
        <v>49083.6</v>
      </c>
      <c r="H19" s="11">
        <v>51060.9</v>
      </c>
      <c r="I19" s="11">
        <v>49083.6</v>
      </c>
      <c r="J19" s="49">
        <v>51060.9</v>
      </c>
    </row>
    <row r="20" spans="1:10" ht="19.5" customHeight="1" thickBot="1" x14ac:dyDescent="0.3">
      <c r="A20" s="33">
        <v>4</v>
      </c>
      <c r="B20" s="36" t="s">
        <v>19</v>
      </c>
      <c r="C20" s="28" t="s">
        <v>23</v>
      </c>
      <c r="D20" s="5" t="s">
        <v>13</v>
      </c>
      <c r="E20" s="17" t="s">
        <v>34</v>
      </c>
      <c r="F20" s="54" t="s">
        <v>48</v>
      </c>
      <c r="G20" s="55">
        <f>G21</f>
        <v>280257.92800000001</v>
      </c>
      <c r="H20" s="55">
        <f t="shared" ref="H20:J20" si="6">H21</f>
        <v>290872.82799999998</v>
      </c>
      <c r="I20" s="55">
        <f t="shared" si="6"/>
        <v>280257.93</v>
      </c>
      <c r="J20" s="55">
        <f t="shared" si="6"/>
        <v>290425.35800000001</v>
      </c>
    </row>
    <row r="21" spans="1:10" ht="62.25" customHeight="1" thickBot="1" x14ac:dyDescent="0.3">
      <c r="A21" s="34"/>
      <c r="B21" s="39"/>
      <c r="C21" s="29"/>
      <c r="D21" s="36" t="s">
        <v>33</v>
      </c>
      <c r="E21" s="17" t="s">
        <v>34</v>
      </c>
      <c r="F21" s="54" t="s">
        <v>43</v>
      </c>
      <c r="G21" s="55">
        <f>G22+G23+G24+G25</f>
        <v>280257.92800000001</v>
      </c>
      <c r="H21" s="55">
        <f t="shared" ref="H21:J21" si="7">H22+H23+H24+H25</f>
        <v>290872.82799999998</v>
      </c>
      <c r="I21" s="55">
        <f t="shared" si="7"/>
        <v>280257.93</v>
      </c>
      <c r="J21" s="55">
        <f t="shared" si="7"/>
        <v>290425.35800000001</v>
      </c>
    </row>
    <row r="22" spans="1:10" ht="62.25" customHeight="1" thickBot="1" x14ac:dyDescent="0.3">
      <c r="A22" s="34"/>
      <c r="B22" s="39"/>
      <c r="C22" s="29"/>
      <c r="D22" s="39"/>
      <c r="E22" s="17" t="s">
        <v>34</v>
      </c>
      <c r="F22" s="18" t="s">
        <v>44</v>
      </c>
      <c r="G22" s="56">
        <v>19225.3</v>
      </c>
      <c r="H22" s="56">
        <v>15991.2</v>
      </c>
      <c r="I22" s="56">
        <v>19225.3</v>
      </c>
      <c r="J22" s="49">
        <v>15543.73</v>
      </c>
    </row>
    <row r="23" spans="1:10" ht="62.25" customHeight="1" thickBot="1" x14ac:dyDescent="0.3">
      <c r="A23" s="34"/>
      <c r="B23" s="39"/>
      <c r="C23" s="29"/>
      <c r="D23" s="39"/>
      <c r="E23" s="17" t="s">
        <v>34</v>
      </c>
      <c r="F23" s="19" t="s">
        <v>45</v>
      </c>
      <c r="G23" s="56">
        <v>105515.52800000001</v>
      </c>
      <c r="H23" s="56">
        <f>107429.69977+3096.82823</f>
        <v>110526.52800000001</v>
      </c>
      <c r="I23" s="56">
        <v>105515.53</v>
      </c>
      <c r="J23" s="49">
        <f>107429.69977+3096.82823</f>
        <v>110526.52800000001</v>
      </c>
    </row>
    <row r="24" spans="1:10" ht="62.25" customHeight="1" thickBot="1" x14ac:dyDescent="0.3">
      <c r="A24" s="34"/>
      <c r="B24" s="39"/>
      <c r="C24" s="29"/>
      <c r="D24" s="39"/>
      <c r="E24" s="17" t="s">
        <v>34</v>
      </c>
      <c r="F24" s="19" t="s">
        <v>46</v>
      </c>
      <c r="G24" s="14"/>
      <c r="H24" s="14"/>
      <c r="I24" s="14"/>
      <c r="J24" s="49"/>
    </row>
    <row r="25" spans="1:10" ht="62.25" customHeight="1" thickBot="1" x14ac:dyDescent="0.3">
      <c r="A25" s="35"/>
      <c r="B25" s="37"/>
      <c r="C25" s="30"/>
      <c r="D25" s="37"/>
      <c r="E25" s="17" t="s">
        <v>34</v>
      </c>
      <c r="F25" s="18" t="s">
        <v>47</v>
      </c>
      <c r="G25" s="13">
        <v>155517.1</v>
      </c>
      <c r="H25" s="13">
        <v>164355.1</v>
      </c>
      <c r="I25" s="13">
        <v>155517.1</v>
      </c>
      <c r="J25" s="51">
        <v>164355.1</v>
      </c>
    </row>
    <row r="26" spans="1:10" ht="15.75" customHeight="1" thickBot="1" x14ac:dyDescent="0.3">
      <c r="A26" s="33">
        <v>5</v>
      </c>
      <c r="B26" s="28" t="s">
        <v>19</v>
      </c>
      <c r="C26" s="28" t="s">
        <v>24</v>
      </c>
      <c r="D26" s="5" t="s">
        <v>13</v>
      </c>
      <c r="E26" s="17" t="s">
        <v>34</v>
      </c>
      <c r="F26" s="17" t="s">
        <v>49</v>
      </c>
      <c r="G26" s="9">
        <f>G27</f>
        <v>14189.9</v>
      </c>
      <c r="H26" s="9">
        <f t="shared" ref="H26:J26" si="8">H27</f>
        <v>16674.747669999997</v>
      </c>
      <c r="I26" s="9">
        <f t="shared" si="8"/>
        <v>14189.9</v>
      </c>
      <c r="J26" s="49">
        <f t="shared" si="8"/>
        <v>16215.768</v>
      </c>
    </row>
    <row r="27" spans="1:10" ht="62.25" customHeight="1" thickBot="1" x14ac:dyDescent="0.3">
      <c r="A27" s="34"/>
      <c r="B27" s="29"/>
      <c r="C27" s="29"/>
      <c r="D27" s="36" t="s">
        <v>33</v>
      </c>
      <c r="E27" s="17" t="s">
        <v>34</v>
      </c>
      <c r="F27" s="17" t="s">
        <v>49</v>
      </c>
      <c r="G27" s="9">
        <f>G28+G29+G30+G31</f>
        <v>14189.9</v>
      </c>
      <c r="H27" s="9">
        <f>H28+H29+H30+H31</f>
        <v>16674.747669999997</v>
      </c>
      <c r="I27" s="9">
        <f t="shared" ref="I27:J27" si="9">I28+I29+I30+I31</f>
        <v>14189.9</v>
      </c>
      <c r="J27" s="49">
        <f t="shared" si="9"/>
        <v>16215.768</v>
      </c>
    </row>
    <row r="28" spans="1:10" ht="62.25" customHeight="1" thickBot="1" x14ac:dyDescent="0.3">
      <c r="A28" s="34"/>
      <c r="B28" s="29"/>
      <c r="C28" s="29"/>
      <c r="D28" s="39"/>
      <c r="E28" s="17" t="s">
        <v>34</v>
      </c>
      <c r="F28" s="19" t="s">
        <v>50</v>
      </c>
      <c r="G28" s="13">
        <v>14189.9</v>
      </c>
      <c r="H28" s="13">
        <f>10015.76334+4386.34433</f>
        <v>14402.107669999999</v>
      </c>
      <c r="I28" s="13">
        <v>14189.9</v>
      </c>
      <c r="J28" s="49">
        <f>10015.76334+4386.34466</f>
        <v>14402.108</v>
      </c>
    </row>
    <row r="29" spans="1:10" ht="62.25" customHeight="1" thickBot="1" x14ac:dyDescent="0.3">
      <c r="A29" s="34"/>
      <c r="B29" s="29"/>
      <c r="C29" s="29"/>
      <c r="D29" s="39"/>
      <c r="E29" s="17" t="s">
        <v>34</v>
      </c>
      <c r="F29" s="19" t="s">
        <v>51</v>
      </c>
      <c r="G29" s="13">
        <v>0</v>
      </c>
      <c r="H29" s="13">
        <f>2231.76+8.72+10.72+10.72+10.72</f>
        <v>2272.6399999999994</v>
      </c>
      <c r="I29" s="13">
        <v>0</v>
      </c>
      <c r="J29" s="49">
        <v>1813.66</v>
      </c>
    </row>
    <row r="30" spans="1:10" ht="62.25" customHeight="1" thickBot="1" x14ac:dyDescent="0.3">
      <c r="A30" s="34"/>
      <c r="B30" s="29"/>
      <c r="C30" s="29"/>
      <c r="D30" s="39"/>
      <c r="E30" s="17" t="s">
        <v>34</v>
      </c>
      <c r="F30" s="19" t="s">
        <v>52</v>
      </c>
      <c r="G30" s="14"/>
      <c r="H30" s="14"/>
      <c r="I30" s="14"/>
      <c r="J30" s="49"/>
    </row>
    <row r="31" spans="1:10" ht="62.25" customHeight="1" thickBot="1" x14ac:dyDescent="0.3">
      <c r="A31" s="35"/>
      <c r="B31" s="30"/>
      <c r="C31" s="30"/>
      <c r="D31" s="37"/>
      <c r="E31" s="17" t="s">
        <v>34</v>
      </c>
      <c r="F31" s="19" t="s">
        <v>53</v>
      </c>
      <c r="G31" s="14"/>
      <c r="H31" s="14"/>
      <c r="I31" s="14"/>
      <c r="J31" s="49"/>
    </row>
    <row r="32" spans="1:10" ht="15.75" customHeight="1" thickBot="1" x14ac:dyDescent="0.3">
      <c r="A32" s="31">
        <v>6</v>
      </c>
      <c r="B32" s="28" t="s">
        <v>19</v>
      </c>
      <c r="C32" s="28" t="s">
        <v>25</v>
      </c>
      <c r="D32" s="5" t="s">
        <v>13</v>
      </c>
      <c r="E32" s="17" t="s">
        <v>34</v>
      </c>
      <c r="F32" s="17" t="s">
        <v>54</v>
      </c>
      <c r="G32" s="10">
        <f>G33</f>
        <v>0</v>
      </c>
      <c r="H32" s="10">
        <f t="shared" ref="H32:J32" si="10">H33</f>
        <v>100</v>
      </c>
      <c r="I32" s="10">
        <f t="shared" si="10"/>
        <v>0</v>
      </c>
      <c r="J32" s="49">
        <f t="shared" si="10"/>
        <v>97.296000000000006</v>
      </c>
    </row>
    <row r="33" spans="1:10" ht="62.25" customHeight="1" thickBot="1" x14ac:dyDescent="0.3">
      <c r="A33" s="32"/>
      <c r="B33" s="29"/>
      <c r="C33" s="29"/>
      <c r="D33" s="36" t="s">
        <v>33</v>
      </c>
      <c r="E33" s="17" t="s">
        <v>34</v>
      </c>
      <c r="F33" s="17" t="s">
        <v>54</v>
      </c>
      <c r="G33" s="10">
        <f>G34</f>
        <v>0</v>
      </c>
      <c r="H33" s="10">
        <f t="shared" ref="H33:J33" si="11">H34</f>
        <v>100</v>
      </c>
      <c r="I33" s="10">
        <f t="shared" si="11"/>
        <v>0</v>
      </c>
      <c r="J33" s="49">
        <f t="shared" si="11"/>
        <v>97.296000000000006</v>
      </c>
    </row>
    <row r="34" spans="1:10" ht="62.25" customHeight="1" thickBot="1" x14ac:dyDescent="0.3">
      <c r="A34" s="38"/>
      <c r="B34" s="30"/>
      <c r="C34" s="30"/>
      <c r="D34" s="37"/>
      <c r="E34" s="17" t="s">
        <v>34</v>
      </c>
      <c r="F34" s="17" t="s">
        <v>55</v>
      </c>
      <c r="G34" s="10"/>
      <c r="H34" s="10">
        <v>100</v>
      </c>
      <c r="I34" s="10">
        <v>0</v>
      </c>
      <c r="J34" s="49">
        <v>97.296000000000006</v>
      </c>
    </row>
    <row r="35" spans="1:10" ht="15.75" customHeight="1" thickBot="1" x14ac:dyDescent="0.3">
      <c r="A35" s="33">
        <v>7</v>
      </c>
      <c r="B35" s="28" t="s">
        <v>19</v>
      </c>
      <c r="C35" s="28" t="s">
        <v>26</v>
      </c>
      <c r="D35" s="5" t="s">
        <v>13</v>
      </c>
      <c r="E35" s="17" t="s">
        <v>34</v>
      </c>
      <c r="F35" s="17" t="s">
        <v>56</v>
      </c>
      <c r="G35" s="10">
        <f>G36</f>
        <v>0</v>
      </c>
      <c r="H35" s="10">
        <f t="shared" ref="H35:J35" si="12">H36</f>
        <v>0</v>
      </c>
      <c r="I35" s="10">
        <f t="shared" si="12"/>
        <v>0</v>
      </c>
      <c r="J35" s="49">
        <f t="shared" si="12"/>
        <v>0</v>
      </c>
    </row>
    <row r="36" spans="1:10" ht="130.5" customHeight="1" thickBot="1" x14ac:dyDescent="0.3">
      <c r="A36" s="34"/>
      <c r="B36" s="29"/>
      <c r="C36" s="29"/>
      <c r="D36" s="28" t="s">
        <v>33</v>
      </c>
      <c r="E36" s="17" t="s">
        <v>34</v>
      </c>
      <c r="F36" s="17" t="s">
        <v>57</v>
      </c>
      <c r="G36" s="10">
        <f>G37</f>
        <v>0</v>
      </c>
      <c r="H36" s="10">
        <f t="shared" ref="H36:J36" si="13">H37</f>
        <v>0</v>
      </c>
      <c r="I36" s="10">
        <f t="shared" si="13"/>
        <v>0</v>
      </c>
      <c r="J36" s="49">
        <f t="shared" si="13"/>
        <v>0</v>
      </c>
    </row>
    <row r="37" spans="1:10" ht="59.25" customHeight="1" thickBot="1" x14ac:dyDescent="0.3">
      <c r="A37" s="34"/>
      <c r="B37" s="29"/>
      <c r="C37" s="29"/>
      <c r="D37" s="29"/>
      <c r="E37" s="17" t="s">
        <v>34</v>
      </c>
      <c r="F37" s="17" t="s">
        <v>58</v>
      </c>
      <c r="G37" s="10"/>
      <c r="H37" s="10"/>
      <c r="I37" s="10"/>
      <c r="J37" s="49"/>
    </row>
    <row r="38" spans="1:10" ht="30.75" customHeight="1" thickBot="1" x14ac:dyDescent="0.3">
      <c r="A38" s="33">
        <v>8</v>
      </c>
      <c r="B38" s="28" t="s">
        <v>19</v>
      </c>
      <c r="C38" s="28" t="s">
        <v>27</v>
      </c>
      <c r="D38" s="5" t="s">
        <v>13</v>
      </c>
      <c r="E38" s="17" t="s">
        <v>34</v>
      </c>
      <c r="F38" s="17" t="s">
        <v>59</v>
      </c>
      <c r="G38" s="10">
        <f>G39</f>
        <v>0</v>
      </c>
      <c r="H38" s="10">
        <f t="shared" ref="H38:J38" si="14">H39</f>
        <v>0</v>
      </c>
      <c r="I38" s="10">
        <f t="shared" si="14"/>
        <v>0</v>
      </c>
      <c r="J38" s="49">
        <f t="shared" si="14"/>
        <v>0</v>
      </c>
    </row>
    <row r="39" spans="1:10" ht="120.75" customHeight="1" thickBot="1" x14ac:dyDescent="0.3">
      <c r="A39" s="34"/>
      <c r="B39" s="29"/>
      <c r="C39" s="29"/>
      <c r="D39" s="28" t="s">
        <v>33</v>
      </c>
      <c r="E39" s="17" t="s">
        <v>34</v>
      </c>
      <c r="F39" s="17" t="s">
        <v>59</v>
      </c>
      <c r="G39" s="10">
        <f>G40+G41</f>
        <v>0</v>
      </c>
      <c r="H39" s="10">
        <f t="shared" ref="H39:J39" si="15">H40+H41</f>
        <v>0</v>
      </c>
      <c r="I39" s="10">
        <f t="shared" si="15"/>
        <v>0</v>
      </c>
      <c r="J39" s="49">
        <f t="shared" si="15"/>
        <v>0</v>
      </c>
    </row>
    <row r="40" spans="1:10" ht="120.75" customHeight="1" thickBot="1" x14ac:dyDescent="0.3">
      <c r="A40" s="34"/>
      <c r="B40" s="29"/>
      <c r="C40" s="29"/>
      <c r="D40" s="29"/>
      <c r="E40" s="17" t="s">
        <v>34</v>
      </c>
      <c r="F40" s="17" t="s">
        <v>60</v>
      </c>
      <c r="G40" s="10"/>
      <c r="H40" s="10"/>
      <c r="I40" s="10">
        <v>0</v>
      </c>
      <c r="J40" s="49"/>
    </row>
    <row r="41" spans="1:10" ht="120.75" customHeight="1" thickBot="1" x14ac:dyDescent="0.3">
      <c r="A41" s="35"/>
      <c r="B41" s="30"/>
      <c r="C41" s="30"/>
      <c r="D41" s="30"/>
      <c r="E41" s="17" t="s">
        <v>34</v>
      </c>
      <c r="F41" s="17" t="s">
        <v>61</v>
      </c>
      <c r="G41" s="10"/>
      <c r="H41" s="10"/>
      <c r="I41" s="10"/>
      <c r="J41" s="49"/>
    </row>
    <row r="42" spans="1:10" ht="25.5" customHeight="1" thickBot="1" x14ac:dyDescent="0.3">
      <c r="A42" s="33">
        <v>9</v>
      </c>
      <c r="B42" s="28" t="s">
        <v>19</v>
      </c>
      <c r="C42" s="28" t="s">
        <v>28</v>
      </c>
      <c r="D42" s="5" t="s">
        <v>13</v>
      </c>
      <c r="E42" s="17" t="s">
        <v>34</v>
      </c>
      <c r="F42" s="17" t="s">
        <v>62</v>
      </c>
      <c r="G42" s="9">
        <f>G43</f>
        <v>7916.3</v>
      </c>
      <c r="H42" s="9">
        <f t="shared" ref="H42:J42" si="16">H43</f>
        <v>5733.1</v>
      </c>
      <c r="I42" s="9">
        <f t="shared" si="16"/>
        <v>7916.3</v>
      </c>
      <c r="J42" s="49">
        <f t="shared" si="16"/>
        <v>5733.03892</v>
      </c>
    </row>
    <row r="43" spans="1:10" ht="120.75" customHeight="1" thickBot="1" x14ac:dyDescent="0.3">
      <c r="A43" s="34"/>
      <c r="B43" s="29"/>
      <c r="C43" s="29"/>
      <c r="D43" s="28" t="s">
        <v>33</v>
      </c>
      <c r="E43" s="17" t="s">
        <v>34</v>
      </c>
      <c r="F43" s="17" t="s">
        <v>62</v>
      </c>
      <c r="G43" s="9">
        <f>G44+G45+G46+G47</f>
        <v>7916.3</v>
      </c>
      <c r="H43" s="9">
        <f t="shared" ref="H43:J43" si="17">H44+H45+H46+H47</f>
        <v>5733.1</v>
      </c>
      <c r="I43" s="9">
        <f t="shared" si="17"/>
        <v>7916.3</v>
      </c>
      <c r="J43" s="49">
        <f t="shared" si="17"/>
        <v>5733.03892</v>
      </c>
    </row>
    <row r="44" spans="1:10" ht="120.75" customHeight="1" thickBot="1" x14ac:dyDescent="0.3">
      <c r="A44" s="34"/>
      <c r="B44" s="29"/>
      <c r="C44" s="29"/>
      <c r="D44" s="29"/>
      <c r="E44" s="17" t="s">
        <v>34</v>
      </c>
      <c r="F44" s="17" t="s">
        <v>63</v>
      </c>
      <c r="G44" s="14"/>
      <c r="H44" s="14"/>
      <c r="I44" s="14"/>
      <c r="J44" s="49"/>
    </row>
    <row r="45" spans="1:10" ht="120.75" customHeight="1" thickBot="1" x14ac:dyDescent="0.3">
      <c r="A45" s="34"/>
      <c r="B45" s="29"/>
      <c r="C45" s="29"/>
      <c r="D45" s="29"/>
      <c r="E45" s="17" t="s">
        <v>34</v>
      </c>
      <c r="F45" s="17" t="s">
        <v>64</v>
      </c>
      <c r="G45" s="14">
        <v>5773.3</v>
      </c>
      <c r="H45" s="14">
        <v>3590.1</v>
      </c>
      <c r="I45" s="14">
        <v>5773.3</v>
      </c>
      <c r="J45" s="51">
        <v>3590.03892</v>
      </c>
    </row>
    <row r="46" spans="1:10" ht="120.75" customHeight="1" thickBot="1" x14ac:dyDescent="0.3">
      <c r="A46" s="34"/>
      <c r="B46" s="29"/>
      <c r="C46" s="29"/>
      <c r="D46" s="29"/>
      <c r="E46" s="17" t="s">
        <v>34</v>
      </c>
      <c r="F46" s="17" t="s">
        <v>65</v>
      </c>
      <c r="G46" s="14">
        <v>1643</v>
      </c>
      <c r="H46" s="14">
        <v>1643</v>
      </c>
      <c r="I46" s="14">
        <v>1643</v>
      </c>
      <c r="J46" s="51">
        <v>1643</v>
      </c>
    </row>
    <row r="47" spans="1:10" ht="120.75" customHeight="1" thickBot="1" x14ac:dyDescent="0.3">
      <c r="A47" s="35"/>
      <c r="B47" s="30"/>
      <c r="C47" s="30"/>
      <c r="D47" s="30"/>
      <c r="E47" s="17" t="s">
        <v>34</v>
      </c>
      <c r="F47" s="17" t="s">
        <v>66</v>
      </c>
      <c r="G47" s="14">
        <v>500</v>
      </c>
      <c r="H47" s="14">
        <v>500</v>
      </c>
      <c r="I47" s="14">
        <v>500</v>
      </c>
      <c r="J47" s="51">
        <v>500</v>
      </c>
    </row>
    <row r="48" spans="1:10" ht="13.5" customHeight="1" thickBot="1" x14ac:dyDescent="0.3">
      <c r="A48" s="33">
        <v>10</v>
      </c>
      <c r="B48" s="28" t="s">
        <v>19</v>
      </c>
      <c r="C48" s="28" t="s">
        <v>29</v>
      </c>
      <c r="D48" s="5" t="s">
        <v>13</v>
      </c>
      <c r="E48" s="17" t="s">
        <v>34</v>
      </c>
      <c r="F48" s="17" t="s">
        <v>73</v>
      </c>
      <c r="G48" s="9">
        <f>G49</f>
        <v>1419</v>
      </c>
      <c r="H48" s="9">
        <f t="shared" ref="H48:J48" si="18">H49</f>
        <v>1461.68894</v>
      </c>
      <c r="I48" s="9">
        <f t="shared" si="18"/>
        <v>1419</v>
      </c>
      <c r="J48" s="49">
        <f t="shared" si="18"/>
        <v>1461.6678399999998</v>
      </c>
    </row>
    <row r="49" spans="1:10" ht="120.75" customHeight="1" thickBot="1" x14ac:dyDescent="0.3">
      <c r="A49" s="34"/>
      <c r="B49" s="29"/>
      <c r="C49" s="29"/>
      <c r="D49" s="28" t="s">
        <v>33</v>
      </c>
      <c r="E49" s="17" t="s">
        <v>34</v>
      </c>
      <c r="F49" s="17" t="s">
        <v>73</v>
      </c>
      <c r="G49" s="9">
        <f>SUM(G50:G57)</f>
        <v>1419</v>
      </c>
      <c r="H49" s="9">
        <f t="shared" ref="H49:J49" si="19">SUM(H50:H57)</f>
        <v>1461.68894</v>
      </c>
      <c r="I49" s="9">
        <f t="shared" si="19"/>
        <v>1419</v>
      </c>
      <c r="J49" s="49">
        <f t="shared" si="19"/>
        <v>1461.6678399999998</v>
      </c>
    </row>
    <row r="50" spans="1:10" ht="120.75" customHeight="1" thickBot="1" x14ac:dyDescent="0.3">
      <c r="A50" s="34"/>
      <c r="B50" s="29"/>
      <c r="C50" s="29"/>
      <c r="D50" s="29"/>
      <c r="E50" s="17" t="s">
        <v>34</v>
      </c>
      <c r="F50" s="19" t="s">
        <v>67</v>
      </c>
      <c r="G50" s="14">
        <v>0</v>
      </c>
      <c r="H50" s="14">
        <v>122.6</v>
      </c>
      <c r="I50" s="14">
        <v>0</v>
      </c>
      <c r="J50" s="51">
        <v>122.59560999999999</v>
      </c>
    </row>
    <row r="51" spans="1:10" ht="120.75" customHeight="1" thickBot="1" x14ac:dyDescent="0.3">
      <c r="A51" s="34"/>
      <c r="B51" s="29"/>
      <c r="C51" s="29"/>
      <c r="D51" s="29"/>
      <c r="E51" s="17" t="s">
        <v>34</v>
      </c>
      <c r="F51" s="19" t="s">
        <v>68</v>
      </c>
      <c r="G51" s="13">
        <v>0</v>
      </c>
      <c r="H51" s="13">
        <v>49.06288</v>
      </c>
      <c r="I51" s="13">
        <v>0</v>
      </c>
      <c r="J51" s="51">
        <v>49.06288</v>
      </c>
    </row>
    <row r="52" spans="1:10" ht="120.75" customHeight="1" thickBot="1" x14ac:dyDescent="0.3">
      <c r="A52" s="34"/>
      <c r="B52" s="29"/>
      <c r="C52" s="29"/>
      <c r="D52" s="29"/>
      <c r="E52" s="17" t="s">
        <v>34</v>
      </c>
      <c r="F52" s="19" t="s">
        <v>67</v>
      </c>
      <c r="G52" s="14"/>
      <c r="H52" s="14"/>
      <c r="I52" s="14"/>
      <c r="J52" s="49"/>
    </row>
    <row r="53" spans="1:10" ht="120.75" customHeight="1" thickBot="1" x14ac:dyDescent="0.3">
      <c r="A53" s="34"/>
      <c r="B53" s="29"/>
      <c r="C53" s="29"/>
      <c r="D53" s="29"/>
      <c r="E53" s="17" t="s">
        <v>34</v>
      </c>
      <c r="F53" s="19" t="s">
        <v>68</v>
      </c>
      <c r="G53" s="13"/>
      <c r="H53" s="13"/>
      <c r="I53" s="13"/>
      <c r="J53" s="49"/>
    </row>
    <row r="54" spans="1:10" ht="120.75" customHeight="1" thickBot="1" x14ac:dyDescent="0.3">
      <c r="A54" s="34"/>
      <c r="B54" s="29"/>
      <c r="C54" s="29"/>
      <c r="D54" s="29"/>
      <c r="E54" s="17" t="s">
        <v>34</v>
      </c>
      <c r="F54" s="19" t="s">
        <v>69</v>
      </c>
      <c r="G54" s="13">
        <v>170</v>
      </c>
      <c r="H54" s="13">
        <v>41.026060000000001</v>
      </c>
      <c r="I54" s="13">
        <v>170</v>
      </c>
      <c r="J54" s="49">
        <v>41.026060000000001</v>
      </c>
    </row>
    <row r="55" spans="1:10" ht="120.75" customHeight="1" thickBot="1" x14ac:dyDescent="0.3">
      <c r="A55" s="34"/>
      <c r="B55" s="29"/>
      <c r="C55" s="29"/>
      <c r="D55" s="29"/>
      <c r="E55" s="17" t="s">
        <v>34</v>
      </c>
      <c r="F55" s="19" t="s">
        <v>70</v>
      </c>
      <c r="G55" s="14"/>
      <c r="H55" s="14"/>
      <c r="I55" s="14"/>
      <c r="J55" s="49"/>
    </row>
    <row r="56" spans="1:10" ht="120.75" customHeight="1" thickBot="1" x14ac:dyDescent="0.3">
      <c r="A56" s="34"/>
      <c r="B56" s="29"/>
      <c r="C56" s="29"/>
      <c r="D56" s="29"/>
      <c r="E56" s="17" t="s">
        <v>34</v>
      </c>
      <c r="F56" s="19" t="s">
        <v>71</v>
      </c>
      <c r="G56" s="13"/>
      <c r="H56" s="13"/>
      <c r="I56" s="13">
        <v>0</v>
      </c>
      <c r="J56" s="49"/>
    </row>
    <row r="57" spans="1:10" ht="120.75" customHeight="1" thickBot="1" x14ac:dyDescent="0.3">
      <c r="A57" s="35"/>
      <c r="B57" s="30"/>
      <c r="C57" s="30"/>
      <c r="D57" s="30"/>
      <c r="E57" s="17" t="s">
        <v>34</v>
      </c>
      <c r="F57" s="19" t="s">
        <v>72</v>
      </c>
      <c r="G57" s="13">
        <v>1249</v>
      </c>
      <c r="H57" s="13">
        <v>1249</v>
      </c>
      <c r="I57" s="13">
        <v>1249</v>
      </c>
      <c r="J57" s="51">
        <v>1248.9832899999999</v>
      </c>
    </row>
    <row r="58" spans="1:10" ht="27" customHeight="1" thickBot="1" x14ac:dyDescent="0.3">
      <c r="A58" s="33">
        <v>11</v>
      </c>
      <c r="B58" s="28" t="s">
        <v>19</v>
      </c>
      <c r="C58" s="28" t="s">
        <v>30</v>
      </c>
      <c r="D58" s="5" t="s">
        <v>13</v>
      </c>
      <c r="E58" s="17" t="s">
        <v>34</v>
      </c>
      <c r="F58" s="17" t="s">
        <v>74</v>
      </c>
      <c r="G58" s="10">
        <f>G59</f>
        <v>26803.3</v>
      </c>
      <c r="H58" s="10">
        <f t="shared" ref="H58:J58" si="20">H59</f>
        <v>26803.3</v>
      </c>
      <c r="I58" s="10">
        <f t="shared" si="20"/>
        <v>26803.3</v>
      </c>
      <c r="J58" s="49">
        <f t="shared" si="20"/>
        <v>25060</v>
      </c>
    </row>
    <row r="59" spans="1:10" ht="120.75" customHeight="1" thickBot="1" x14ac:dyDescent="0.3">
      <c r="A59" s="34"/>
      <c r="B59" s="29"/>
      <c r="C59" s="29"/>
      <c r="D59" s="28" t="s">
        <v>33</v>
      </c>
      <c r="E59" s="17" t="s">
        <v>34</v>
      </c>
      <c r="F59" s="17" t="s">
        <v>74</v>
      </c>
      <c r="G59" s="10">
        <f>G60+G61</f>
        <v>26803.3</v>
      </c>
      <c r="H59" s="10">
        <f t="shared" ref="H59:J59" si="21">H60+H61</f>
        <v>26803.3</v>
      </c>
      <c r="I59" s="10">
        <f t="shared" si="21"/>
        <v>26803.3</v>
      </c>
      <c r="J59" s="49">
        <f t="shared" si="21"/>
        <v>25060</v>
      </c>
    </row>
    <row r="60" spans="1:10" ht="120.75" customHeight="1" thickBot="1" x14ac:dyDescent="0.3">
      <c r="A60" s="34"/>
      <c r="B60" s="29"/>
      <c r="C60" s="29"/>
      <c r="D60" s="29"/>
      <c r="E60" s="17" t="s">
        <v>34</v>
      </c>
      <c r="F60" s="17" t="s">
        <v>75</v>
      </c>
      <c r="G60" s="10">
        <v>5678</v>
      </c>
      <c r="H60" s="10">
        <v>5678</v>
      </c>
      <c r="I60" s="10">
        <v>5678</v>
      </c>
      <c r="J60" s="49">
        <v>5120.4803899999997</v>
      </c>
    </row>
    <row r="61" spans="1:10" ht="120.75" customHeight="1" thickBot="1" x14ac:dyDescent="0.3">
      <c r="A61" s="35"/>
      <c r="B61" s="30"/>
      <c r="C61" s="30"/>
      <c r="D61" s="30"/>
      <c r="E61" s="17" t="s">
        <v>34</v>
      </c>
      <c r="F61" s="17" t="s">
        <v>76</v>
      </c>
      <c r="G61" s="10">
        <v>21125.3</v>
      </c>
      <c r="H61" s="10">
        <v>21125.3</v>
      </c>
      <c r="I61" s="10">
        <v>21125.3</v>
      </c>
      <c r="J61" s="49">
        <v>19939.519609999999</v>
      </c>
    </row>
    <row r="62" spans="1:10" ht="13.5" customHeight="1" thickBot="1" x14ac:dyDescent="0.3">
      <c r="A62" s="33">
        <v>12</v>
      </c>
      <c r="B62" s="28" t="s">
        <v>19</v>
      </c>
      <c r="C62" s="28" t="s">
        <v>31</v>
      </c>
      <c r="D62" s="5" t="s">
        <v>13</v>
      </c>
      <c r="E62" s="17" t="s">
        <v>34</v>
      </c>
      <c r="F62" s="17" t="s">
        <v>77</v>
      </c>
      <c r="G62" s="9">
        <f>G63</f>
        <v>16016.8</v>
      </c>
      <c r="H62" s="9">
        <f t="shared" ref="H62:J62" si="22">H63</f>
        <v>13995.8</v>
      </c>
      <c r="I62" s="9">
        <f t="shared" si="22"/>
        <v>17005</v>
      </c>
      <c r="J62" s="49">
        <f t="shared" si="22"/>
        <v>12626.69109</v>
      </c>
    </row>
    <row r="63" spans="1:10" ht="126" customHeight="1" thickBot="1" x14ac:dyDescent="0.3">
      <c r="A63" s="34"/>
      <c r="B63" s="29"/>
      <c r="C63" s="29"/>
      <c r="D63" s="28" t="s">
        <v>33</v>
      </c>
      <c r="E63" s="17" t="s">
        <v>34</v>
      </c>
      <c r="F63" s="17" t="s">
        <v>77</v>
      </c>
      <c r="G63" s="9">
        <f>SUM(G64:G69)</f>
        <v>16016.8</v>
      </c>
      <c r="H63" s="9">
        <f>SUM(H64:H69)</f>
        <v>13995.8</v>
      </c>
      <c r="I63" s="9">
        <f t="shared" ref="I63:J63" si="23">SUM(I64:I69)</f>
        <v>17005</v>
      </c>
      <c r="J63" s="49">
        <f t="shared" si="23"/>
        <v>12626.69109</v>
      </c>
    </row>
    <row r="64" spans="1:10" ht="126" customHeight="1" thickBot="1" x14ac:dyDescent="0.3">
      <c r="A64" s="34"/>
      <c r="B64" s="29"/>
      <c r="C64" s="29"/>
      <c r="D64" s="29"/>
      <c r="E64" s="17" t="s">
        <v>34</v>
      </c>
      <c r="F64" s="20" t="s">
        <v>78</v>
      </c>
      <c r="G64" s="14"/>
      <c r="H64" s="14"/>
      <c r="I64" s="14"/>
      <c r="J64" s="49"/>
    </row>
    <row r="65" spans="1:10" ht="126" customHeight="1" thickBot="1" x14ac:dyDescent="0.3">
      <c r="A65" s="34"/>
      <c r="B65" s="29"/>
      <c r="C65" s="29"/>
      <c r="D65" s="29"/>
      <c r="E65" s="17" t="s">
        <v>34</v>
      </c>
      <c r="F65" s="20" t="s">
        <v>79</v>
      </c>
      <c r="G65" s="14"/>
      <c r="H65" s="14"/>
      <c r="I65" s="14"/>
      <c r="J65" s="49"/>
    </row>
    <row r="66" spans="1:10" ht="126" customHeight="1" thickBot="1" x14ac:dyDescent="0.3">
      <c r="A66" s="34"/>
      <c r="B66" s="29"/>
      <c r="C66" s="29"/>
      <c r="D66" s="29"/>
      <c r="E66" s="17" t="s">
        <v>34</v>
      </c>
      <c r="F66" s="20" t="s">
        <v>80</v>
      </c>
      <c r="G66" s="13">
        <v>10001.299999999999</v>
      </c>
      <c r="H66" s="13">
        <v>8501.2999999999993</v>
      </c>
      <c r="I66" s="13">
        <v>10001.299999999999</v>
      </c>
      <c r="J66" s="51">
        <v>7786.1512199999997</v>
      </c>
    </row>
    <row r="67" spans="1:10" ht="126" customHeight="1" thickBot="1" x14ac:dyDescent="0.3">
      <c r="A67" s="34"/>
      <c r="B67" s="29"/>
      <c r="C67" s="29"/>
      <c r="D67" s="29"/>
      <c r="E67" s="17" t="s">
        <v>34</v>
      </c>
      <c r="F67" s="20" t="s">
        <v>81</v>
      </c>
      <c r="G67" s="13">
        <v>5027.3</v>
      </c>
      <c r="H67" s="13">
        <v>4506.3</v>
      </c>
      <c r="I67" s="13">
        <v>5027.3</v>
      </c>
      <c r="J67" s="51">
        <v>4121.1068400000004</v>
      </c>
    </row>
    <row r="68" spans="1:10" ht="126" customHeight="1" thickBot="1" x14ac:dyDescent="0.3">
      <c r="A68" s="34"/>
      <c r="B68" s="29"/>
      <c r="C68" s="29"/>
      <c r="D68" s="29"/>
      <c r="E68" s="17" t="s">
        <v>34</v>
      </c>
      <c r="F68" s="20" t="s">
        <v>82</v>
      </c>
      <c r="G68" s="13">
        <v>0</v>
      </c>
      <c r="H68" s="13">
        <v>0</v>
      </c>
      <c r="I68" s="13">
        <v>988.2</v>
      </c>
      <c r="J68" s="49"/>
    </row>
    <row r="69" spans="1:10" ht="126" customHeight="1" thickBot="1" x14ac:dyDescent="0.3">
      <c r="A69" s="35"/>
      <c r="B69" s="30"/>
      <c r="C69" s="30"/>
      <c r="D69" s="30"/>
      <c r="E69" s="17" t="s">
        <v>34</v>
      </c>
      <c r="F69" s="20" t="s">
        <v>83</v>
      </c>
      <c r="G69" s="13">
        <v>988.2</v>
      </c>
      <c r="H69" s="13">
        <v>988.2</v>
      </c>
      <c r="I69" s="13">
        <v>988.2</v>
      </c>
      <c r="J69" s="51">
        <v>719.43303000000003</v>
      </c>
    </row>
    <row r="70" spans="1:10" ht="23.25" customHeight="1" thickBot="1" x14ac:dyDescent="0.3">
      <c r="A70" s="31">
        <v>13</v>
      </c>
      <c r="B70" s="28" t="s">
        <v>19</v>
      </c>
      <c r="C70" s="28" t="s">
        <v>84</v>
      </c>
      <c r="D70" s="5" t="s">
        <v>13</v>
      </c>
      <c r="E70" s="17" t="s">
        <v>34</v>
      </c>
      <c r="F70" s="17" t="s">
        <v>91</v>
      </c>
      <c r="G70" s="10">
        <f>G71</f>
        <v>0</v>
      </c>
      <c r="H70" s="10">
        <f t="shared" ref="H70:J70" si="24">H71</f>
        <v>0</v>
      </c>
      <c r="I70" s="10">
        <f t="shared" si="24"/>
        <v>0</v>
      </c>
      <c r="J70" s="49">
        <f t="shared" si="24"/>
        <v>0</v>
      </c>
    </row>
    <row r="71" spans="1:10" ht="120.75" customHeight="1" thickBot="1" x14ac:dyDescent="0.3">
      <c r="A71" s="32"/>
      <c r="B71" s="29"/>
      <c r="C71" s="29"/>
      <c r="D71" s="28" t="s">
        <v>33</v>
      </c>
      <c r="E71" s="17" t="s">
        <v>34</v>
      </c>
      <c r="F71" s="17" t="s">
        <v>85</v>
      </c>
      <c r="G71" s="10">
        <f>SUM(G72:G76)</f>
        <v>0</v>
      </c>
      <c r="H71" s="10">
        <f t="shared" ref="H71:J71" si="25">SUM(H72:H76)</f>
        <v>0</v>
      </c>
      <c r="I71" s="10">
        <f t="shared" si="25"/>
        <v>0</v>
      </c>
      <c r="J71" s="49">
        <f t="shared" si="25"/>
        <v>0</v>
      </c>
    </row>
    <row r="72" spans="1:10" ht="120.75" customHeight="1" thickBot="1" x14ac:dyDescent="0.3">
      <c r="A72" s="32"/>
      <c r="B72" s="29"/>
      <c r="C72" s="29"/>
      <c r="D72" s="29"/>
      <c r="E72" s="17" t="s">
        <v>34</v>
      </c>
      <c r="F72" s="19" t="s">
        <v>86</v>
      </c>
      <c r="G72" s="10"/>
      <c r="H72" s="10"/>
      <c r="I72" s="10">
        <v>0</v>
      </c>
      <c r="J72" s="49"/>
    </row>
    <row r="73" spans="1:10" ht="120.75" customHeight="1" thickBot="1" x14ac:dyDescent="0.3">
      <c r="A73" s="32"/>
      <c r="B73" s="29"/>
      <c r="C73" s="29"/>
      <c r="D73" s="29"/>
      <c r="E73" s="17" t="s">
        <v>34</v>
      </c>
      <c r="F73" s="19" t="s">
        <v>87</v>
      </c>
      <c r="G73" s="10"/>
      <c r="H73" s="10"/>
      <c r="I73" s="10"/>
      <c r="J73" s="49"/>
    </row>
    <row r="74" spans="1:10" ht="120.75" customHeight="1" thickBot="1" x14ac:dyDescent="0.3">
      <c r="A74" s="32"/>
      <c r="B74" s="29"/>
      <c r="C74" s="29"/>
      <c r="D74" s="29"/>
      <c r="E74" s="17" t="s">
        <v>34</v>
      </c>
      <c r="F74" s="19" t="s">
        <v>88</v>
      </c>
      <c r="G74" s="10"/>
      <c r="H74" s="10"/>
      <c r="I74" s="10"/>
      <c r="J74" s="49"/>
    </row>
    <row r="75" spans="1:10" ht="120.75" customHeight="1" thickBot="1" x14ac:dyDescent="0.3">
      <c r="A75" s="32"/>
      <c r="B75" s="29"/>
      <c r="C75" s="29"/>
      <c r="D75" s="29"/>
      <c r="E75" s="17" t="s">
        <v>34</v>
      </c>
      <c r="F75" s="19" t="s">
        <v>89</v>
      </c>
      <c r="G75" s="10"/>
      <c r="H75" s="10"/>
      <c r="I75" s="10"/>
      <c r="J75" s="49"/>
    </row>
    <row r="76" spans="1:10" ht="120.75" customHeight="1" thickBot="1" x14ac:dyDescent="0.3">
      <c r="A76" s="32"/>
      <c r="B76" s="29"/>
      <c r="C76" s="29"/>
      <c r="D76" s="29"/>
      <c r="E76" s="17" t="s">
        <v>34</v>
      </c>
      <c r="F76" s="19" t="s">
        <v>90</v>
      </c>
      <c r="G76" s="10"/>
      <c r="H76" s="10"/>
      <c r="I76" s="10"/>
      <c r="J76" s="49"/>
    </row>
    <row r="77" spans="1:10" ht="23.25" customHeight="1" thickBot="1" x14ac:dyDescent="0.3">
      <c r="A77" s="26">
        <v>14</v>
      </c>
      <c r="B77" s="27" t="s">
        <v>19</v>
      </c>
      <c r="C77" s="27" t="s">
        <v>32</v>
      </c>
      <c r="D77" s="7" t="s">
        <v>13</v>
      </c>
      <c r="E77" s="17" t="s">
        <v>34</v>
      </c>
      <c r="F77" s="21" t="s">
        <v>92</v>
      </c>
      <c r="G77" s="9">
        <f>G78</f>
        <v>15969.3</v>
      </c>
      <c r="H77" s="9">
        <f t="shared" ref="H77:I77" si="26">H78</f>
        <v>16445</v>
      </c>
      <c r="I77" s="9">
        <f t="shared" si="26"/>
        <v>15969.3</v>
      </c>
      <c r="J77" s="49">
        <f>J78</f>
        <v>15852.958069999999</v>
      </c>
    </row>
    <row r="78" spans="1:10" ht="120.75" customHeight="1" x14ac:dyDescent="0.25">
      <c r="A78" s="26"/>
      <c r="B78" s="27"/>
      <c r="C78" s="27"/>
      <c r="D78" s="27" t="s">
        <v>33</v>
      </c>
      <c r="E78" s="22" t="s">
        <v>34</v>
      </c>
      <c r="F78" s="23" t="s">
        <v>92</v>
      </c>
      <c r="G78" s="15">
        <f>G79+G80+G81</f>
        <v>15969.3</v>
      </c>
      <c r="H78" s="15">
        <f>H79+H80+H81</f>
        <v>16445</v>
      </c>
      <c r="I78" s="15">
        <f t="shared" ref="I78" si="27">I79+I80+I81</f>
        <v>15969.3</v>
      </c>
      <c r="J78" s="52">
        <f>J79+J80+J81</f>
        <v>15852.958069999999</v>
      </c>
    </row>
    <row r="79" spans="1:10" ht="16.5" thickBot="1" x14ac:dyDescent="0.3">
      <c r="A79" s="26"/>
      <c r="B79" s="27"/>
      <c r="C79" s="27"/>
      <c r="D79" s="27"/>
      <c r="E79" s="24" t="s">
        <v>34</v>
      </c>
      <c r="F79" s="19" t="s">
        <v>93</v>
      </c>
      <c r="G79" s="13">
        <v>4182.3</v>
      </c>
      <c r="H79" s="13">
        <v>4070</v>
      </c>
      <c r="I79" s="13">
        <v>4182.3</v>
      </c>
      <c r="J79" s="53">
        <v>4007.9748199999999</v>
      </c>
    </row>
    <row r="80" spans="1:10" ht="16.5" thickBot="1" x14ac:dyDescent="0.3">
      <c r="A80" s="26"/>
      <c r="B80" s="27"/>
      <c r="C80" s="27"/>
      <c r="D80" s="27"/>
      <c r="E80" s="24" t="s">
        <v>34</v>
      </c>
      <c r="F80" s="19" t="s">
        <v>94</v>
      </c>
      <c r="G80" s="13">
        <v>1124</v>
      </c>
      <c r="H80" s="13">
        <v>1124</v>
      </c>
      <c r="I80" s="13">
        <v>1124</v>
      </c>
      <c r="J80" s="53">
        <v>1124</v>
      </c>
    </row>
    <row r="81" spans="1:10" ht="16.5" thickBot="1" x14ac:dyDescent="0.3">
      <c r="A81" s="26"/>
      <c r="B81" s="27"/>
      <c r="C81" s="27"/>
      <c r="D81" s="27"/>
      <c r="E81" s="24" t="s">
        <v>34</v>
      </c>
      <c r="F81" s="19" t="s">
        <v>95</v>
      </c>
      <c r="G81" s="16">
        <v>10663</v>
      </c>
      <c r="H81" s="16">
        <v>11251</v>
      </c>
      <c r="I81" s="16">
        <v>10663</v>
      </c>
      <c r="J81" s="53">
        <v>10720.983249999999</v>
      </c>
    </row>
  </sheetData>
  <mergeCells count="60">
    <mergeCell ref="B2:I2"/>
    <mergeCell ref="B8:B9"/>
    <mergeCell ref="D5:D6"/>
    <mergeCell ref="E5:J5"/>
    <mergeCell ref="B5:B6"/>
    <mergeCell ref="C5:C6"/>
    <mergeCell ref="A8:A9"/>
    <mergeCell ref="C8:C9"/>
    <mergeCell ref="B10:B12"/>
    <mergeCell ref="D11:D12"/>
    <mergeCell ref="A13:A19"/>
    <mergeCell ref="B13:B19"/>
    <mergeCell ref="C13:C19"/>
    <mergeCell ref="D14:D19"/>
    <mergeCell ref="A10:A12"/>
    <mergeCell ref="C10:C12"/>
    <mergeCell ref="D21:D25"/>
    <mergeCell ref="A26:A31"/>
    <mergeCell ref="B26:B31"/>
    <mergeCell ref="C26:C31"/>
    <mergeCell ref="D27:D31"/>
    <mergeCell ref="B20:B25"/>
    <mergeCell ref="A20:A25"/>
    <mergeCell ref="C20:C25"/>
    <mergeCell ref="D33:D34"/>
    <mergeCell ref="A35:A37"/>
    <mergeCell ref="B35:B37"/>
    <mergeCell ref="C35:C37"/>
    <mergeCell ref="D36:D37"/>
    <mergeCell ref="A32:A34"/>
    <mergeCell ref="B32:B34"/>
    <mergeCell ref="C32:C34"/>
    <mergeCell ref="D39:D41"/>
    <mergeCell ref="A42:A47"/>
    <mergeCell ref="B42:B47"/>
    <mergeCell ref="C42:C47"/>
    <mergeCell ref="D43:D47"/>
    <mergeCell ref="A38:A41"/>
    <mergeCell ref="B38:B41"/>
    <mergeCell ref="C38:C41"/>
    <mergeCell ref="D49:D57"/>
    <mergeCell ref="A58:A61"/>
    <mergeCell ref="B58:B61"/>
    <mergeCell ref="C58:C61"/>
    <mergeCell ref="D59:D61"/>
    <mergeCell ref="A48:A57"/>
    <mergeCell ref="B48:B57"/>
    <mergeCell ref="C48:C57"/>
    <mergeCell ref="A77:A81"/>
    <mergeCell ref="B77:B81"/>
    <mergeCell ref="C77:C81"/>
    <mergeCell ref="D78:D81"/>
    <mergeCell ref="D63:D69"/>
    <mergeCell ref="A70:A76"/>
    <mergeCell ref="B70:B76"/>
    <mergeCell ref="C70:C76"/>
    <mergeCell ref="D71:D76"/>
    <mergeCell ref="A62:A69"/>
    <mergeCell ref="B62:B69"/>
    <mergeCell ref="C62:C69"/>
  </mergeCells>
  <pageMargins left="0.70866141732283472" right="0.70866141732283472" top="0.74803149606299213" bottom="0.74803149606299213" header="0.31496062992125984" footer="0.31496062992125984"/>
  <pageSetup paperSize="9" scale="34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2024-03-21T11:39:33Z</dcterms:modified>
</cp:coreProperties>
</file>